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L:\5000\5100\9_Projektų verčių skaičiavimai (JK)\Projektai\_Atskiri darbai\_2025\Tarpsisteminių 330 ir 110 kV elektros jungčių su Baltarusija demontavimas\Žiniaraščiai pirkimui 2025.04.04\"/>
    </mc:Choice>
  </mc:AlternateContent>
  <xr:revisionPtr revIDLastSave="0" documentId="13_ncr:1_{36B225B6-1C29-4B97-B846-52E44F2E72CE}" xr6:coauthVersionLast="47" xr6:coauthVersionMax="47" xr10:uidLastSave="{00000000-0000-0000-0000-000000000000}"/>
  <bookViews>
    <workbookView xWindow="-108" yWindow="-108" windowWidth="23256" windowHeight="12456" xr2:uid="{00000000-000D-0000-FFFF-FFFF00000000}"/>
  </bookViews>
  <sheets>
    <sheet name="Kalveliai Ašmena" sheetId="19" r:id="rId1"/>
    <sheet name="Pagalbinis" sheetId="1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9" l="1"/>
  <c r="I16" i="19"/>
  <c r="I17" i="19"/>
  <c r="I14" i="19" l="1"/>
  <c r="I13" i="19" s="1"/>
  <c r="I12" i="19"/>
  <c r="I11" i="19" s="1"/>
  <c r="I18" i="19" l="1"/>
  <c r="I19" i="19" s="1"/>
  <c r="I20" i="19" s="1"/>
</calcChain>
</file>

<file path=xl/sharedStrings.xml><?xml version="1.0" encoding="utf-8"?>
<sst xmlns="http://schemas.openxmlformats.org/spreadsheetml/2006/main" count="37" uniqueCount="32">
  <si>
    <t>IMT turto grupes pavadinimas</t>
  </si>
  <si>
    <t>IT grupės kodas</t>
  </si>
  <si>
    <t>Mato vienetai</t>
  </si>
  <si>
    <t>Kiekis</t>
  </si>
  <si>
    <t>PD</t>
  </si>
  <si>
    <t>Projektavimo darbai</t>
  </si>
  <si>
    <t>vnt.</t>
  </si>
  <si>
    <t>kompl.</t>
  </si>
  <si>
    <t>Oro linija ant gelžbetoninių atramų</t>
  </si>
  <si>
    <t>km</t>
  </si>
  <si>
    <t>kW</t>
  </si>
  <si>
    <t>Mano vnt.</t>
  </si>
  <si>
    <t>3f kompl.</t>
  </si>
  <si>
    <t>m2</t>
  </si>
  <si>
    <t>m</t>
  </si>
  <si>
    <t>m3</t>
  </si>
  <si>
    <t>110 kV Viengrandžių G/B tarpinių atramų demontavimo darbai</t>
  </si>
  <si>
    <t>Kaina iš viso, EUR be PVM</t>
  </si>
  <si>
    <t>Pasiūlymo kaina be PVM, EUR</t>
  </si>
  <si>
    <t>PVM suma, EUR</t>
  </si>
  <si>
    <t>Pasiūlymo kaina su PVM, EUR</t>
  </si>
  <si>
    <t>t</t>
  </si>
  <si>
    <t>Darbo užmokestis ir pridėtinės išlaidos, EUR be PVM</t>
  </si>
  <si>
    <t>Mašinų ir mechanizmų darbas, EUR be PVM</t>
  </si>
  <si>
    <t>Medžiagos ir gaminiai, EUR be PVM</t>
  </si>
  <si>
    <t>Projektas</t>
  </si>
  <si>
    <r>
      <rPr>
        <b/>
        <sz val="11"/>
        <color theme="1"/>
        <rFont val="Calibri"/>
        <family val="2"/>
        <scheme val="minor"/>
      </rPr>
      <t>Pastabos Rangovui:</t>
    </r>
    <r>
      <rPr>
        <sz val="11"/>
        <color theme="1"/>
        <rFont val="Calibri"/>
        <family val="2"/>
        <scheme val="minor"/>
      </rPr>
      <t xml:space="preserve">
1. Jei, remiantis techninia užduotimi, tam tikrų medžiagų, gaminių ar darbų, nurodytų darbų žiniaraštyje, nereikia, atitinkamoje eilutėje būtina įrašyti „0,00 Eur“.
2. Įsivertinti ir užtikrinti, kad pasiūlymas apimtų visus tehninė užduotyje  nurodytus darbus, medžiagas bei gaminius.
3. Pažymime, kad darbų žiniaraštyje pateiktos eilutės yra skirtos tik pasiūlymo kainai apskaičiuoti ir vertinti, todėl jos turi būti užpildytos teisingai.</t>
    </r>
  </si>
  <si>
    <t>110 kV Viengrandės oro linijos (OL) laidų demontavimo darbai (3 laidai)</t>
  </si>
  <si>
    <t>1.4</t>
  </si>
  <si>
    <t>110 kV OL Kalveliai-Ašmena demontavimo darbai</t>
  </si>
  <si>
    <t>110 kV Viengrandžių G/B inkarinių/kapinių atramų demontavimo darbai</t>
  </si>
  <si>
    <t>110 kV Viengrandės oro linijos (OL) žaibosaugos troso (ŽT) demontavimo darbai (1 trosas)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</si>
</sst>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0_ ;\-#,##0.00\ "/>
    <numFmt numFmtId="166" formatCode="0.000"/>
  </numFmts>
  <fonts count="15" x14ac:knownFonts="1">
    <font>
      <sz val="11"/>
      <color theme="1"/>
      <name val="Calibri"/>
      <family val="2"/>
      <charset val="186"/>
      <scheme val="minor"/>
    </font>
    <font>
      <sz val="10"/>
      <name val="Arial"/>
      <family val="2"/>
      <charset val="186"/>
    </font>
    <font>
      <sz val="10"/>
      <color theme="1"/>
      <name val="Arial"/>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b/>
      <sz val="11"/>
      <color theme="9" tint="-0.499984740745262"/>
      <name val="Trebuchet MS"/>
      <family val="2"/>
    </font>
    <font>
      <sz val="8"/>
      <name val="Calibri"/>
      <family val="2"/>
      <charset val="186"/>
      <scheme val="minor"/>
    </font>
  </fonts>
  <fills count="9">
    <fill>
      <patternFill patternType="none"/>
    </fill>
    <fill>
      <patternFill patternType="gray125"/>
    </fill>
    <fill>
      <patternFill patternType="solid">
        <fgColor theme="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17">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1" fillId="0" borderId="0"/>
    <xf numFmtId="0" fontId="2" fillId="0" borderId="0"/>
    <xf numFmtId="0" fontId="1" fillId="0" borderId="0"/>
    <xf numFmtId="0" fontId="6" fillId="0" borderId="1" applyNumberFormat="0" applyFill="0" applyAlignment="0" applyProtection="0"/>
    <xf numFmtId="0" fontId="3" fillId="4" borderId="0" applyNumberFormat="0" applyBorder="0" applyAlignment="0" applyProtection="0"/>
    <xf numFmtId="164" fontId="7" fillId="3" borderId="2" applyAlignment="0">
      <alignment horizontal="center" vertical="center" wrapText="1"/>
    </xf>
    <xf numFmtId="0" fontId="7" fillId="5" borderId="0" applyNumberFormat="0" applyBorder="0" applyAlignment="0" applyProtection="0"/>
    <xf numFmtId="0" fontId="3" fillId="6" borderId="0" applyNumberFormat="0" applyBorder="0" applyAlignment="0" applyProtection="0"/>
    <xf numFmtId="43" fontId="3" fillId="0" borderId="0" applyFont="0" applyFill="0" applyBorder="0" applyAlignment="0" applyProtection="0"/>
  </cellStyleXfs>
  <cellXfs count="54">
    <xf numFmtId="0" fontId="0" fillId="0" borderId="0" xfId="0"/>
    <xf numFmtId="0" fontId="0" fillId="0" borderId="0" xfId="0" applyAlignment="1">
      <alignment horizontal="center" vertical="center"/>
    </xf>
    <xf numFmtId="0" fontId="5" fillId="2"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4" fontId="8" fillId="7" borderId="0" xfId="5" applyNumberFormat="1" applyFont="1" applyFill="1" applyBorder="1" applyAlignment="1" applyProtection="1">
      <alignment horizontal="right" vertical="center"/>
    </xf>
    <xf numFmtId="0" fontId="11" fillId="6" borderId="14" xfId="8" applyFont="1" applyBorder="1" applyAlignment="1" applyProtection="1">
      <alignment horizontal="center" vertical="center" wrapText="1"/>
    </xf>
    <xf numFmtId="0" fontId="11" fillId="6" borderId="7" xfId="8" applyFont="1" applyBorder="1" applyAlignment="1" applyProtection="1">
      <alignment horizontal="center" vertical="center"/>
    </xf>
    <xf numFmtId="0" fontId="11" fillId="6" borderId="7" xfId="8" applyFont="1" applyBorder="1" applyAlignment="1" applyProtection="1">
      <alignment horizontal="center" vertical="center" wrapText="1"/>
    </xf>
    <xf numFmtId="164" fontId="12" fillId="5" borderId="8" xfId="7" applyNumberFormat="1" applyFont="1" applyBorder="1" applyAlignment="1" applyProtection="1">
      <alignment horizontal="center" vertical="center" wrapText="1"/>
    </xf>
    <xf numFmtId="0" fontId="12" fillId="5" borderId="9" xfId="7" applyFont="1" applyBorder="1" applyAlignment="1" applyProtection="1">
      <alignment horizontal="left" vertical="center" wrapText="1"/>
    </xf>
    <xf numFmtId="165" fontId="7" fillId="5" borderId="11" xfId="7" applyNumberFormat="1" applyBorder="1" applyAlignment="1" applyProtection="1">
      <alignment horizontal="right" vertical="center" wrapText="1"/>
    </xf>
    <xf numFmtId="164" fontId="9" fillId="2" borderId="5" xfId="4" applyNumberFormat="1" applyFont="1" applyFill="1" applyBorder="1" applyAlignment="1" applyProtection="1">
      <alignment horizontal="center" vertical="center" wrapText="1"/>
    </xf>
    <xf numFmtId="0" fontId="10" fillId="2" borderId="5" xfId="4" applyFont="1" applyFill="1" applyBorder="1" applyAlignment="1" applyProtection="1">
      <alignment horizontal="left" vertical="center"/>
    </xf>
    <xf numFmtId="164" fontId="12" fillId="8" borderId="5" xfId="7" applyNumberFormat="1" applyFont="1" applyFill="1" applyBorder="1" applyAlignment="1" applyProtection="1">
      <alignment horizontal="center" vertical="center" wrapText="1"/>
    </xf>
    <xf numFmtId="0" fontId="12" fillId="8" borderId="5" xfId="7" applyFont="1" applyFill="1" applyBorder="1" applyAlignment="1" applyProtection="1">
      <alignment horizontal="left" vertical="center"/>
    </xf>
    <xf numFmtId="0" fontId="10" fillId="2" borderId="5" xfId="4" applyFont="1" applyFill="1" applyBorder="1" applyAlignment="1" applyProtection="1">
      <alignment horizontal="left" vertical="center" wrapText="1"/>
    </xf>
    <xf numFmtId="164" fontId="10" fillId="2" borderId="5" xfId="4" applyNumberFormat="1" applyFont="1" applyFill="1" applyBorder="1" applyAlignment="1" applyProtection="1">
      <alignment horizontal="center" vertical="center" wrapText="1"/>
    </xf>
    <xf numFmtId="164" fontId="8" fillId="7" borderId="12" xfId="5" applyNumberFormat="1" applyFont="1" applyFill="1" applyBorder="1" applyAlignment="1" applyProtection="1">
      <alignment horizontal="right" vertical="center"/>
    </xf>
    <xf numFmtId="0" fontId="4" fillId="0" borderId="0" xfId="0" applyFont="1" applyAlignment="1" applyProtection="1">
      <alignment horizontal="right" wrapText="1"/>
      <protection locked="0"/>
    </xf>
    <xf numFmtId="0" fontId="4" fillId="2" borderId="0" xfId="0" applyFont="1" applyFill="1" applyAlignment="1" applyProtection="1">
      <alignment horizontal="right" wrapText="1"/>
      <protection locked="0"/>
    </xf>
    <xf numFmtId="0" fontId="4" fillId="0" borderId="0" xfId="0" applyFont="1" applyAlignment="1" applyProtection="1">
      <alignment horizontal="center" wrapText="1"/>
      <protection locked="0"/>
    </xf>
    <xf numFmtId="0" fontId="7" fillId="5" borderId="10" xfId="7" applyBorder="1" applyAlignment="1" applyProtection="1">
      <alignment horizontal="center" vertical="center" wrapText="1"/>
    </xf>
    <xf numFmtId="2" fontId="4" fillId="0" borderId="0" xfId="0" applyNumberFormat="1" applyFont="1" applyAlignment="1" applyProtection="1">
      <alignment horizontal="right" wrapText="1"/>
      <protection locked="0"/>
    </xf>
    <xf numFmtId="0" fontId="4" fillId="2" borderId="0" xfId="0" applyFont="1" applyFill="1" applyAlignment="1" applyProtection="1">
      <alignment horizontal="center" wrapText="1"/>
      <protection locked="0"/>
    </xf>
    <xf numFmtId="2" fontId="4" fillId="0" borderId="0" xfId="9" applyNumberFormat="1" applyFont="1" applyAlignment="1" applyProtection="1">
      <alignment horizontal="right" wrapText="1"/>
      <protection locked="0"/>
    </xf>
    <xf numFmtId="2" fontId="4" fillId="2" borderId="0" xfId="9" applyNumberFormat="1" applyFont="1" applyFill="1" applyAlignment="1" applyProtection="1">
      <alignment horizontal="right" wrapText="1"/>
      <protection locked="0"/>
    </xf>
    <xf numFmtId="0" fontId="10" fillId="2" borderId="5" xfId="4" applyFont="1" applyFill="1" applyBorder="1" applyAlignment="1" applyProtection="1">
      <alignment horizontal="center" vertical="center" wrapText="1"/>
    </xf>
    <xf numFmtId="0" fontId="7" fillId="8" borderId="5" xfId="7" applyFill="1" applyBorder="1" applyAlignment="1" applyProtection="1">
      <alignment horizontal="right" vertical="center" wrapText="1"/>
    </xf>
    <xf numFmtId="2" fontId="11" fillId="6" borderId="7" xfId="8" applyNumberFormat="1" applyFont="1" applyBorder="1" applyAlignment="1" applyProtection="1">
      <alignment horizontal="center" vertical="center" wrapText="1"/>
    </xf>
    <xf numFmtId="2" fontId="7" fillId="5" borderId="11" xfId="9" applyNumberFormat="1" applyFont="1" applyFill="1" applyBorder="1" applyAlignment="1" applyProtection="1">
      <alignment vertical="center" wrapText="1"/>
    </xf>
    <xf numFmtId="1" fontId="10" fillId="2" borderId="5" xfId="9" applyNumberFormat="1" applyFont="1" applyFill="1" applyBorder="1" applyAlignment="1" applyProtection="1">
      <alignment horizontal="center" vertical="center" wrapText="1"/>
      <protection locked="0"/>
    </xf>
    <xf numFmtId="1" fontId="7" fillId="8" borderId="5" xfId="9" applyNumberFormat="1" applyFont="1" applyFill="1" applyBorder="1" applyAlignment="1" applyProtection="1">
      <alignment horizontal="center" vertical="center" wrapText="1"/>
    </xf>
    <xf numFmtId="165" fontId="7" fillId="5" borderId="8" xfId="7" applyNumberFormat="1" applyBorder="1" applyAlignment="1" applyProtection="1">
      <alignment horizontal="center" vertical="center" wrapText="1"/>
    </xf>
    <xf numFmtId="165" fontId="10" fillId="2" borderId="13" xfId="4" applyNumberFormat="1" applyFont="1" applyFill="1" applyBorder="1" applyAlignment="1" applyProtection="1">
      <alignment horizontal="center" vertical="center" wrapText="1"/>
    </xf>
    <xf numFmtId="165" fontId="7" fillId="8" borderId="13" xfId="7" applyNumberFormat="1" applyFill="1" applyBorder="1" applyAlignment="1" applyProtection="1">
      <alignment horizontal="center" vertical="center" wrapText="1"/>
    </xf>
    <xf numFmtId="2" fontId="8" fillId="7" borderId="6" xfId="5" applyNumberFormat="1" applyFont="1" applyFill="1" applyBorder="1" applyAlignment="1" applyProtection="1">
      <alignment horizontal="center" vertical="center" wrapText="1"/>
    </xf>
    <xf numFmtId="2" fontId="12" fillId="5" borderId="15" xfId="7" applyNumberFormat="1" applyFont="1" applyBorder="1" applyAlignment="1" applyProtection="1">
      <alignment horizontal="center" vertical="center" wrapText="1"/>
    </xf>
    <xf numFmtId="2" fontId="12" fillId="5" borderId="16" xfId="7" applyNumberFormat="1" applyFont="1" applyBorder="1" applyAlignment="1" applyProtection="1">
      <alignment horizontal="center" vertical="center" wrapText="1"/>
    </xf>
    <xf numFmtId="165" fontId="10" fillId="2" borderId="5" xfId="4" applyNumberFormat="1" applyFont="1" applyFill="1" applyBorder="1" applyAlignment="1" applyProtection="1">
      <alignment horizontal="center" vertical="center" wrapText="1"/>
      <protection locked="0"/>
    </xf>
    <xf numFmtId="165" fontId="10" fillId="2" borderId="13" xfId="4" applyNumberFormat="1" applyFont="1" applyFill="1" applyBorder="1" applyAlignment="1" applyProtection="1">
      <alignment horizontal="center" vertical="center" wrapText="1"/>
      <protection locked="0"/>
    </xf>
    <xf numFmtId="165" fontId="7" fillId="8" borderId="5" xfId="7" applyNumberFormat="1" applyFill="1" applyBorder="1" applyAlignment="1" applyProtection="1">
      <alignment horizontal="center" vertical="center" wrapText="1"/>
    </xf>
    <xf numFmtId="166" fontId="10" fillId="2" borderId="5" xfId="9" applyNumberFormat="1" applyFont="1" applyFill="1" applyBorder="1" applyAlignment="1" applyProtection="1">
      <alignment horizontal="center" vertical="center" wrapText="1"/>
      <protection locked="0"/>
    </xf>
    <xf numFmtId="0" fontId="4" fillId="0" borderId="0" xfId="0" applyFont="1" applyAlignment="1" applyProtection="1">
      <alignment horizontal="center" wrapText="1"/>
      <protection locked="0"/>
    </xf>
    <xf numFmtId="0" fontId="6" fillId="2" borderId="6"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9" fillId="2" borderId="0" xfId="0" applyFont="1" applyFill="1" applyAlignment="1">
      <alignment horizontal="left" wrapText="1"/>
    </xf>
    <xf numFmtId="0" fontId="0" fillId="2" borderId="0" xfId="0" applyFill="1" applyAlignment="1">
      <alignment horizontal="left" wrapText="1"/>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horizontal="center" vertical="center"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BDA3FF-0E55-4D60-90BC-AD700C37B283}" name="Table142" displayName="Table142" ref="B10:I20" totalsRowShown="0" headerRowDxfId="13" dataDxfId="11" headerRowBorderDxfId="12" tableBorderDxfId="10">
  <autoFilter ref="B10:I20" xr:uid="{A1BDA3FF-0E55-4D60-90BC-AD700C37B283}"/>
  <tableColumns count="8">
    <tableColumn id="2" xr3:uid="{8E8CEC7A-303D-4B1D-AB3B-BCBA49CF63CF}" name="IT grupės kodas" dataDxfId="9"/>
    <tableColumn id="3" xr3:uid="{CB33F671-B232-488F-BA93-150AD6D54A04}" name="IMT turto grupes pavadinimas" dataDxfId="8"/>
    <tableColumn id="4" xr3:uid="{550FAFB7-8979-40D3-8C76-CC9FDC792E5A}" name="Mato vienetai" dataDxfId="7"/>
    <tableColumn id="5" xr3:uid="{3440DAF9-7AD9-4A5C-8690-72462F2ECA24}" name="Kiekis" dataDxfId="6" dataCellStyle="Comma"/>
    <tableColumn id="6" xr3:uid="{D38E74C7-48BC-4989-88A4-E12E25B77A3D}" name="Medžiagos ir gaminiai, EUR be PVM" dataDxfId="5"/>
    <tableColumn id="7" xr3:uid="{0F0D6198-CBD1-402B-8C1A-26E688B24B67}" name="Mašinų ir mechanizmų darbas, EUR be PVM" dataDxfId="4"/>
    <tableColumn id="1" xr3:uid="{35A6F31A-4997-47DF-86A5-42719049F3F9}" name="Darbo užmokestis ir pridėtinės išlaidos, EUR be PVM" dataDxfId="3"/>
    <tableColumn id="10" xr3:uid="{F6E516AA-A7E6-4C9B-B5C2-52880E3F92B8}"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61A11-7E0A-4E21-9E24-442547565AA0}">
  <dimension ref="B1:I23"/>
  <sheetViews>
    <sheetView tabSelected="1" topLeftCell="A9" workbookViewId="0">
      <selection activeCell="C22" sqref="C22"/>
    </sheetView>
  </sheetViews>
  <sheetFormatPr defaultColWidth="9.109375" defaultRowHeight="14.4" outlineLevelRow="1" x14ac:dyDescent="0.3"/>
  <cols>
    <col min="1" max="1" width="9.109375" style="6"/>
    <col min="2" max="2" width="16.5546875" style="5" customWidth="1"/>
    <col min="3" max="3" width="86.6640625" style="3" customWidth="1"/>
    <col min="4" max="4" width="10.6640625" style="25" customWidth="1"/>
    <col min="5" max="5" width="10.6640625" style="29" customWidth="1"/>
    <col min="6" max="9" width="20.6640625" style="23" customWidth="1"/>
    <col min="10" max="16384" width="9.109375" style="6"/>
  </cols>
  <sheetData>
    <row r="1" spans="2:9" ht="16.5" hidden="1" x14ac:dyDescent="0.3"/>
    <row r="2" spans="2:9" ht="19.5" hidden="1" customHeight="1" x14ac:dyDescent="0.25">
      <c r="B2" s="48"/>
      <c r="C2" s="48"/>
      <c r="D2" s="48"/>
      <c r="E2" s="48"/>
      <c r="F2" s="48"/>
      <c r="G2" s="48"/>
      <c r="H2" s="48"/>
      <c r="I2" s="48"/>
    </row>
    <row r="3" spans="2:9" ht="15" hidden="1" x14ac:dyDescent="0.25">
      <c r="B3" s="49"/>
      <c r="C3" s="49"/>
      <c r="D3" s="49"/>
      <c r="E3" s="49"/>
      <c r="F3" s="49"/>
      <c r="G3" s="49"/>
      <c r="H3" s="49"/>
      <c r="I3" s="49"/>
    </row>
    <row r="4" spans="2:9" s="7" customFormat="1" ht="17.25" hidden="1" customHeight="1" x14ac:dyDescent="0.3">
      <c r="B4" s="4"/>
      <c r="C4" s="2"/>
      <c r="D4" s="28"/>
      <c r="E4" s="30"/>
      <c r="F4" s="24"/>
      <c r="G4" s="24"/>
      <c r="H4" s="24"/>
      <c r="I4" s="24"/>
    </row>
    <row r="5" spans="2:9" s="7" customFormat="1" ht="16.5" hidden="1" x14ac:dyDescent="0.25">
      <c r="B5" s="50"/>
      <c r="C5" s="50"/>
      <c r="D5" s="50"/>
      <c r="E5" s="50"/>
      <c r="F5" s="50"/>
      <c r="G5" s="50"/>
      <c r="H5" s="50"/>
      <c r="I5" s="50"/>
    </row>
    <row r="6" spans="2:9" s="7" customFormat="1" ht="19.5" hidden="1" customHeight="1" x14ac:dyDescent="0.25">
      <c r="B6" s="48"/>
      <c r="C6" s="48"/>
      <c r="D6" s="48"/>
      <c r="E6" s="48"/>
      <c r="F6" s="48"/>
      <c r="G6" s="48"/>
      <c r="H6" s="48"/>
      <c r="I6" s="48"/>
    </row>
    <row r="7" spans="2:9" s="7" customFormat="1" ht="17.25" hidden="1" customHeight="1" x14ac:dyDescent="0.25">
      <c r="B7" s="51"/>
      <c r="C7" s="51"/>
      <c r="D7" s="51"/>
      <c r="E7" s="51"/>
      <c r="F7" s="51"/>
      <c r="G7" s="51"/>
      <c r="H7" s="51"/>
      <c r="I7" s="51"/>
    </row>
    <row r="8" spans="2:9" s="7" customFormat="1" ht="14.25" hidden="1" customHeight="1" x14ac:dyDescent="0.3">
      <c r="B8" s="4"/>
      <c r="C8" s="2"/>
      <c r="D8" s="28"/>
      <c r="E8" s="30"/>
      <c r="F8" s="24"/>
      <c r="G8" s="24"/>
      <c r="H8" s="24"/>
      <c r="I8" s="24"/>
    </row>
    <row r="9" spans="2:9" s="7" customFormat="1" ht="14.25" customHeight="1" x14ac:dyDescent="0.3">
      <c r="B9" s="4"/>
      <c r="C9" s="2" t="s">
        <v>29</v>
      </c>
      <c r="D9" s="28"/>
      <c r="E9" s="30"/>
      <c r="F9" s="24"/>
      <c r="G9" s="24"/>
      <c r="H9" s="24"/>
      <c r="I9" s="24"/>
    </row>
    <row r="10" spans="2:9" s="8" customFormat="1" ht="48" customHeight="1" thickBot="1" x14ac:dyDescent="0.35">
      <c r="B10" s="10" t="s">
        <v>1</v>
      </c>
      <c r="C10" s="11" t="s">
        <v>0</v>
      </c>
      <c r="D10" s="12" t="s">
        <v>2</v>
      </c>
      <c r="E10" s="33" t="s">
        <v>3</v>
      </c>
      <c r="F10" s="12" t="s">
        <v>24</v>
      </c>
      <c r="G10" s="12" t="s">
        <v>23</v>
      </c>
      <c r="H10" s="12" t="s">
        <v>22</v>
      </c>
      <c r="I10" s="12" t="s">
        <v>17</v>
      </c>
    </row>
    <row r="11" spans="2:9" s="7" customFormat="1" ht="15" customHeight="1" thickTop="1" x14ac:dyDescent="0.25">
      <c r="B11" s="13" t="s">
        <v>4</v>
      </c>
      <c r="C11" s="14" t="s">
        <v>5</v>
      </c>
      <c r="D11" s="26"/>
      <c r="E11" s="34"/>
      <c r="F11" s="15"/>
      <c r="G11" s="15"/>
      <c r="H11" s="15"/>
      <c r="I11" s="37">
        <f>SUM(I12)</f>
        <v>0</v>
      </c>
    </row>
    <row r="12" spans="2:9" s="7" customFormat="1" ht="15" customHeight="1" outlineLevel="1" x14ac:dyDescent="0.25">
      <c r="B12" s="16" t="s">
        <v>28</v>
      </c>
      <c r="C12" s="17" t="s">
        <v>25</v>
      </c>
      <c r="D12" s="31" t="s">
        <v>7</v>
      </c>
      <c r="E12" s="35">
        <v>1</v>
      </c>
      <c r="F12" s="43"/>
      <c r="G12" s="43"/>
      <c r="H12" s="44"/>
      <c r="I12" s="38">
        <f>Table142[[#This Row],[Kiekis]]*(Table142[[#This Row],[Medžiagos ir gaminiai, EUR be PVM]]+Table142[[#This Row],[Mašinų ir mechanizmų darbas, EUR be PVM]]+Table142[[#This Row],[Darbo užmokestis ir pridėtinės išlaidos, EUR be PVM]])</f>
        <v>0</v>
      </c>
    </row>
    <row r="13" spans="2:9" ht="15" customHeight="1" outlineLevel="1" x14ac:dyDescent="0.3">
      <c r="B13" s="18">
        <v>140010</v>
      </c>
      <c r="C13" s="19" t="s">
        <v>8</v>
      </c>
      <c r="D13" s="32"/>
      <c r="E13" s="36"/>
      <c r="F13" s="45"/>
      <c r="G13" s="45"/>
      <c r="H13" s="45"/>
      <c r="I13" s="39">
        <f>SUM(I14:I17)</f>
        <v>0</v>
      </c>
    </row>
    <row r="14" spans="2:9" ht="15" customHeight="1" outlineLevel="1" x14ac:dyDescent="0.3">
      <c r="B14" s="21">
        <v>140010</v>
      </c>
      <c r="C14" s="20" t="s">
        <v>16</v>
      </c>
      <c r="D14" s="31" t="s">
        <v>7</v>
      </c>
      <c r="E14" s="35">
        <v>28</v>
      </c>
      <c r="F14" s="43"/>
      <c r="G14" s="43"/>
      <c r="H14" s="44"/>
      <c r="I14" s="38">
        <f>Table142[[#This Row],[Kiekis]]*(Table142[[#This Row],[Medžiagos ir gaminiai, EUR be PVM]]+Table142[[#This Row],[Mašinų ir mechanizmų darbas, EUR be PVM]]+Table142[[#This Row],[Darbo užmokestis ir pridėtinės išlaidos, EUR be PVM]])</f>
        <v>0</v>
      </c>
    </row>
    <row r="15" spans="2:9" ht="15" customHeight="1" outlineLevel="1" x14ac:dyDescent="0.3">
      <c r="B15" s="21">
        <v>140010</v>
      </c>
      <c r="C15" s="20" t="s">
        <v>30</v>
      </c>
      <c r="D15" s="31" t="s">
        <v>7</v>
      </c>
      <c r="E15" s="35">
        <v>5</v>
      </c>
      <c r="F15" s="43"/>
      <c r="G15" s="43"/>
      <c r="H15" s="44"/>
      <c r="I15" s="38">
        <f>Table142[[#This Row],[Kiekis]]*(Table142[[#This Row],[Medžiagos ir gaminiai, EUR be PVM]]+Table142[[#This Row],[Mašinų ir mechanizmų darbas, EUR be PVM]]+Table142[[#This Row],[Darbo užmokestis ir pridėtinės išlaidos, EUR be PVM]])</f>
        <v>0</v>
      </c>
    </row>
    <row r="16" spans="2:9" ht="15" customHeight="1" outlineLevel="1" x14ac:dyDescent="0.3">
      <c r="B16" s="21">
        <v>140010</v>
      </c>
      <c r="C16" s="20" t="s">
        <v>27</v>
      </c>
      <c r="D16" s="31" t="s">
        <v>9</v>
      </c>
      <c r="E16" s="46">
        <v>8.7110000000000003</v>
      </c>
      <c r="F16" s="43"/>
      <c r="G16" s="43"/>
      <c r="H16" s="44"/>
      <c r="I16" s="38">
        <f>Table142[[#This Row],[Kiekis]]*(Table142[[#This Row],[Medžiagos ir gaminiai, EUR be PVM]]+Table142[[#This Row],[Mašinų ir mechanizmų darbas, EUR be PVM]]+Table142[[#This Row],[Darbo užmokestis ir pridėtinės išlaidos, EUR be PVM]])</f>
        <v>0</v>
      </c>
    </row>
    <row r="17" spans="2:9" ht="15" customHeight="1" outlineLevel="1" x14ac:dyDescent="0.3">
      <c r="B17" s="21">
        <v>140010</v>
      </c>
      <c r="C17" s="20" t="s">
        <v>31</v>
      </c>
      <c r="D17" s="31" t="s">
        <v>9</v>
      </c>
      <c r="E17" s="46">
        <v>8.7110000000000003</v>
      </c>
      <c r="F17" s="43"/>
      <c r="G17" s="43"/>
      <c r="H17" s="44"/>
      <c r="I17" s="38">
        <f>Table142[[#This Row],[Kiekis]]*(Table142[[#This Row],[Medžiagos ir gaminiai, EUR be PVM]]+Table142[[#This Row],[Mašinų ir mechanizmų darbas, EUR be PVM]]+Table142[[#This Row],[Darbo užmokestis ir pridėtinės išlaidos, EUR be PVM]])</f>
        <v>0</v>
      </c>
    </row>
    <row r="18" spans="2:9" ht="15" thickBot="1" x14ac:dyDescent="0.35">
      <c r="B18" s="22"/>
      <c r="C18" s="22"/>
      <c r="D18" s="22"/>
      <c r="E18" s="22"/>
      <c r="F18" s="22"/>
      <c r="G18" s="22"/>
      <c r="H18" s="22" t="s">
        <v>18</v>
      </c>
      <c r="I18" s="40">
        <f>I11+I13</f>
        <v>0</v>
      </c>
    </row>
    <row r="19" spans="2:9" ht="16.5" thickTop="1" thickBot="1" x14ac:dyDescent="0.3">
      <c r="B19" s="9"/>
      <c r="C19" s="9"/>
      <c r="D19" s="9"/>
      <c r="E19" s="9"/>
      <c r="F19" s="9"/>
      <c r="G19" s="9"/>
      <c r="H19" s="9" t="s">
        <v>19</v>
      </c>
      <c r="I19" s="41">
        <f>+I18*0.21</f>
        <v>0</v>
      </c>
    </row>
    <row r="20" spans="2:9" ht="15.6" thickTop="1" thickBot="1" x14ac:dyDescent="0.35">
      <c r="B20" s="9"/>
      <c r="C20" s="9"/>
      <c r="D20" s="9"/>
      <c r="E20" s="9"/>
      <c r="F20" s="9"/>
      <c r="G20" s="9"/>
      <c r="H20" s="9" t="s">
        <v>20</v>
      </c>
      <c r="I20" s="42">
        <f t="shared" ref="I20" si="0">+I18+I19</f>
        <v>0</v>
      </c>
    </row>
    <row r="21" spans="2:9" customFormat="1" ht="75" customHeight="1" thickTop="1" x14ac:dyDescent="0.3">
      <c r="B21" s="52" t="s">
        <v>26</v>
      </c>
      <c r="C21" s="53"/>
      <c r="D21" s="53"/>
      <c r="E21" s="53"/>
      <c r="F21" s="53"/>
      <c r="G21" s="53"/>
      <c r="H21" s="53"/>
      <c r="I21" s="53"/>
    </row>
    <row r="22" spans="2:9" ht="45" customHeight="1" x14ac:dyDescent="0.3">
      <c r="E22" s="27"/>
    </row>
    <row r="23" spans="2:9" ht="16.5" x14ac:dyDescent="0.3">
      <c r="F23" s="47"/>
      <c r="G23" s="47"/>
      <c r="H23" s="47"/>
      <c r="I23" s="47"/>
    </row>
  </sheetData>
  <sheetProtection algorithmName="SHA-512" hashValue="boKiLcLgDjH+z02QzQBGAbG3c/B0G6rr6qmJOiDL1Mmg5+CPZRmKRKKv3sFkYiAA+FSe6i5FwREeA+3HdaZoeQ==" saltValue="M/FziSz3Jz2vD2xYbXnyLA==" spinCount="100000" sheet="1" formatCells="0" formatColumns="0" formatRows="0" insertColumns="0" insertRows="0" insertHyperlinks="0" deleteColumns="0" deleteRows="0" sort="0" autoFilter="0" pivotTables="0"/>
  <mergeCells count="7">
    <mergeCell ref="F23:I23"/>
    <mergeCell ref="B2:I2"/>
    <mergeCell ref="B3:I3"/>
    <mergeCell ref="B5:I5"/>
    <mergeCell ref="B6:I6"/>
    <mergeCell ref="B7:I7"/>
    <mergeCell ref="B21:I21"/>
  </mergeCells>
  <phoneticPr fontId="14"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25E287ED-2DB1-4C6D-B6F8-863F72BA56D9}">
          <x14:formula1>
            <xm:f>Pagalbinis!$A$3:$A$9</xm:f>
          </x14:formula1>
          <xm:sqref>D12 D14:D17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4.4" x14ac:dyDescent="0.3"/>
  <cols>
    <col min="1" max="1" width="11" customWidth="1"/>
  </cols>
  <sheetData>
    <row r="2" spans="1:1" x14ac:dyDescent="0.3">
      <c r="A2" t="s">
        <v>11</v>
      </c>
    </row>
    <row r="3" spans="1:1" x14ac:dyDescent="0.3">
      <c r="A3" s="1" t="s">
        <v>6</v>
      </c>
    </row>
    <row r="4" spans="1:1" x14ac:dyDescent="0.3">
      <c r="A4" s="1" t="s">
        <v>21</v>
      </c>
    </row>
    <row r="5" spans="1:1" x14ac:dyDescent="0.3">
      <c r="A5" s="1" t="s">
        <v>7</v>
      </c>
    </row>
    <row r="6" spans="1:1" x14ac:dyDescent="0.3">
      <c r="A6" s="1" t="s">
        <v>12</v>
      </c>
    </row>
    <row r="7" spans="1:1" x14ac:dyDescent="0.3">
      <c r="A7" s="1" t="s">
        <v>13</v>
      </c>
    </row>
    <row r="8" spans="1:1" x14ac:dyDescent="0.3">
      <c r="A8" s="1" t="s">
        <v>10</v>
      </c>
    </row>
    <row r="9" spans="1:1" x14ac:dyDescent="0.3">
      <c r="A9" s="1" t="s">
        <v>9</v>
      </c>
    </row>
    <row r="10" spans="1:1" x14ac:dyDescent="0.3">
      <c r="A10" s="1" t="s">
        <v>14</v>
      </c>
    </row>
    <row r="11" spans="1:1" x14ac:dyDescent="0.3">
      <c r="A11" s="1" t="s">
        <v>15</v>
      </c>
    </row>
    <row r="12" spans="1:1" x14ac:dyDescent="0.3">
      <c r="A12" s="1"/>
    </row>
    <row r="13" spans="1:1" x14ac:dyDescent="0.3">
      <c r="A13" s="1"/>
    </row>
    <row r="14" spans="1:1" x14ac:dyDescent="0.3">
      <c r="A14" s="1"/>
    </row>
    <row r="15" spans="1:1" x14ac:dyDescent="0.3">
      <c r="A15" s="1"/>
    </row>
    <row r="16" spans="1:1" x14ac:dyDescent="0.3">
      <c r="A16" s="1"/>
    </row>
    <row r="17" spans="1:1" x14ac:dyDescent="0.3">
      <c r="A17" s="1"/>
    </row>
    <row r="18" spans="1:1" x14ac:dyDescent="0.3">
      <c r="A18" s="1"/>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AF5F12-41D3-4153-B67D-4CB2B98D01AE}">
  <ds:schemaRefs>
    <ds:schemaRef ds:uri="http://schemas.microsoft.com/DataMashup"/>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Kalveliai Ašmena</vt:lpstr>
      <vt:lpstr>Pagalbinis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Kuprienė</dc:creator>
  <cp:keywords/>
  <dc:description/>
  <cp:lastModifiedBy>Jurgita Kuprienė</cp:lastModifiedBy>
  <cp:revision/>
  <dcterms:created xsi:type="dcterms:W3CDTF">2017-01-02T13:37:49Z</dcterms:created>
  <dcterms:modified xsi:type="dcterms:W3CDTF">2025-07-04T06:23:49Z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